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29440" windowHeight="19460" tabRatio="500"/>
  </bookViews>
  <sheets>
    <sheet name="Sheet1" sheetId="1" r:id="rId1"/>
  </sheets>
  <calcPr calcId="130407"/>
  <extLst>
    <ext xmlns:loext="http://schemas.libreoffice.org/" uri="{7626C862-2A13-11E5-B345-FEFF819CDC9F}">
      <loext:extCalcPr stringRefSyntax="CalcA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K4" i="1"/>
  <c r="K7"/>
  <c r="K11"/>
  <c r="K14"/>
  <c r="K18"/>
  <c r="K35"/>
  <c r="J4"/>
  <c r="J7"/>
  <c r="J11"/>
  <c r="J14"/>
  <c r="J18"/>
  <c r="J35"/>
  <c r="I4"/>
  <c r="I7"/>
  <c r="I11"/>
  <c r="I14"/>
  <c r="I18"/>
  <c r="I35"/>
  <c r="G4"/>
  <c r="G7"/>
  <c r="G11"/>
  <c r="G14"/>
  <c r="G18"/>
  <c r="G35"/>
  <c r="F4"/>
  <c r="F7"/>
  <c r="F11"/>
  <c r="F14"/>
  <c r="F18"/>
  <c r="F35"/>
  <c r="D4"/>
  <c r="D7"/>
  <c r="D11"/>
  <c r="D14"/>
  <c r="D18"/>
  <c r="D35"/>
  <c r="C4"/>
  <c r="C7"/>
  <c r="C11"/>
  <c r="C14"/>
  <c r="C18"/>
  <c r="C35"/>
  <c r="K31"/>
  <c r="K27"/>
  <c r="J27"/>
  <c r="I27"/>
  <c r="G27"/>
  <c r="F27"/>
  <c r="D27"/>
  <c r="C27"/>
  <c r="K23"/>
  <c r="J23"/>
  <c r="I23"/>
  <c r="G23"/>
  <c r="F23"/>
  <c r="D23"/>
  <c r="C23"/>
</calcChain>
</file>

<file path=xl/sharedStrings.xml><?xml version="1.0" encoding="utf-8"?>
<sst xmlns="http://schemas.openxmlformats.org/spreadsheetml/2006/main" count="48" uniqueCount="36">
  <si>
    <t>ERIE PUBLIC SCHOOLS ADMINISTRATIVE PERSONNEL SALARY SCHEDULE 07-01-2023 TO 06-30-2028 (2022-2023 RANGES BELOW)</t>
  </si>
  <si>
    <t>GRADE LEVEL / POSITION TITLE</t>
  </si>
  <si>
    <t>MINIMUM</t>
  </si>
  <si>
    <t>Amount</t>
  </si>
  <si>
    <t>Percent</t>
  </si>
  <si>
    <t>MIDPOINT</t>
  </si>
  <si>
    <t>MAXIMUM</t>
  </si>
  <si>
    <t>RANGE</t>
  </si>
  <si>
    <t>Director</t>
  </si>
  <si>
    <t>HS Principal</t>
  </si>
  <si>
    <t>PJD Principal</t>
  </si>
  <si>
    <t>Middle School Principal</t>
  </si>
  <si>
    <t>Elementary School Principal</t>
  </si>
  <si>
    <t>Dean of Visual Performing Arts</t>
  </si>
  <si>
    <t>Supervisor</t>
  </si>
  <si>
    <t>Coordinator</t>
  </si>
  <si>
    <t>Athletic Director</t>
  </si>
  <si>
    <t>IT Systems Administrator</t>
  </si>
  <si>
    <t>Educational Technology Integrator</t>
  </si>
  <si>
    <t>Assistant Principal</t>
  </si>
  <si>
    <t>Title IX and Compliance Coordinator</t>
  </si>
  <si>
    <t>Assistant Athletic Director</t>
  </si>
  <si>
    <t>AVERAGE</t>
  </si>
  <si>
    <t>BLS.gov (May 2025)</t>
  </si>
  <si>
    <t>Separate salary schedule for:</t>
  </si>
  <si>
    <t>Education Administrators,</t>
  </si>
  <si>
    <t>Mean</t>
  </si>
  <si>
    <t>&gt;  Academicians / Administrators</t>
  </si>
  <si>
    <t>Kindergarten through</t>
  </si>
  <si>
    <t>Average</t>
  </si>
  <si>
    <t>&gt;  IT Professionals</t>
  </si>
  <si>
    <t>Secondary (11-9032)</t>
  </si>
  <si>
    <t>&gt;  Athletics</t>
  </si>
  <si>
    <t>Median</t>
  </si>
  <si>
    <t xml:space="preserve"> </t>
  </si>
  <si>
    <t>Wage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</si>
</sst>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General"/>
    <numFmt numFmtId="169" formatCode="[$$-409]#,##0.00;[Red]\-[$$-409]#,##0.00"/>
  </numFmts>
  <fonts count="13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Times New Roman"/>
      <family val="1"/>
    </font>
    <font>
      <sz val="8"/>
      <name val="Verdana"/>
    </font>
    <font>
      <sz val="10"/>
      <color indexed="18"/>
      <name val="Arial"/>
    </font>
    <font>
      <b/>
      <sz val="12"/>
      <color indexed="18"/>
      <name val="Arial"/>
    </font>
    <font>
      <b/>
      <i/>
      <sz val="12"/>
      <color indexed="18"/>
      <name val="Arial"/>
      <family val="2"/>
    </font>
    <font>
      <sz val="12"/>
      <color indexed="18"/>
      <name val="Arial"/>
    </font>
    <font>
      <sz val="12"/>
      <name val="Arial"/>
      <family val="2"/>
    </font>
    <font>
      <b/>
      <i/>
      <sz val="12"/>
      <color indexed="18"/>
      <name val="Times New Roman"/>
      <family val="1"/>
    </font>
    <font>
      <u/>
      <sz val="12"/>
      <name val="Arial"/>
    </font>
    <font>
      <b/>
      <i/>
      <sz val="12"/>
      <name val="Arial"/>
    </font>
  </fonts>
  <fills count="9">
    <fill>
      <patternFill patternType="none"/>
    </fill>
    <fill>
      <patternFill patternType="gray125"/>
    </fill>
    <fill>
      <patternFill patternType="solid">
        <fgColor indexed="58"/>
        <bgColor indexed="58"/>
      </patternFill>
    </fill>
    <fill>
      <patternFill patternType="solid">
        <fgColor indexed="58"/>
        <bgColor indexed="54"/>
      </patternFill>
    </fill>
    <fill>
      <patternFill patternType="solid">
        <fgColor indexed="8"/>
        <bgColor indexed="58"/>
      </patternFill>
    </fill>
    <fill>
      <patternFill patternType="solid">
        <fgColor indexed="62"/>
        <bgColor indexed="54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58"/>
        <bgColor indexed="26"/>
      </patternFill>
    </fill>
  </fills>
  <borders count="1">
    <border>
      <left/>
      <right/>
      <top/>
      <bottom/>
      <diagonal/>
    </border>
  </borders>
  <cellStyleXfs count="1">
    <xf numFmtId="168" fontId="0" fillId="0" borderId="0"/>
  </cellStyleXfs>
  <cellXfs count="40">
    <xf numFmtId="168" fontId="0" fillId="0" borderId="0" xfId="0"/>
    <xf numFmtId="168" fontId="0" fillId="0" borderId="0" xfId="0" applyAlignment="1">
      <alignment horizontal="center"/>
    </xf>
    <xf numFmtId="168" fontId="1" fillId="0" borderId="0" xfId="0" applyFont="1"/>
    <xf numFmtId="168" fontId="0" fillId="0" borderId="0" xfId="0" applyAlignment="1">
      <alignment horizontal="right"/>
    </xf>
    <xf numFmtId="168" fontId="3" fillId="0" borderId="0" xfId="0" applyFont="1" applyAlignment="1">
      <alignment horizontal="right" wrapText="1"/>
    </xf>
    <xf numFmtId="168" fontId="6" fillId="2" borderId="0" xfId="0" applyFont="1" applyFill="1"/>
    <xf numFmtId="168" fontId="5" fillId="2" borderId="0" xfId="0" applyFont="1" applyFill="1"/>
    <xf numFmtId="168" fontId="7" fillId="8" borderId="0" xfId="0" applyFont="1" applyFill="1" applyAlignment="1">
      <alignment horizontal="right"/>
    </xf>
    <xf numFmtId="168" fontId="6" fillId="8" borderId="0" xfId="0" applyFont="1" applyFill="1"/>
    <xf numFmtId="168" fontId="8" fillId="8" borderId="0" xfId="0" applyFont="1" applyFill="1"/>
    <xf numFmtId="169" fontId="6" fillId="8" borderId="0" xfId="0" applyNumberFormat="1" applyFont="1" applyFill="1"/>
    <xf numFmtId="168" fontId="9" fillId="0" borderId="0" xfId="0" applyFont="1"/>
    <xf numFmtId="168" fontId="2" fillId="0" borderId="0" xfId="0" applyFont="1"/>
    <xf numFmtId="168" fontId="6" fillId="8" borderId="0" xfId="0" applyFont="1" applyFill="1" applyAlignment="1">
      <alignment horizontal="right"/>
    </xf>
    <xf numFmtId="168" fontId="8" fillId="8" borderId="0" xfId="0" applyFont="1" applyFill="1" applyAlignment="1">
      <alignment horizontal="center"/>
    </xf>
    <xf numFmtId="168" fontId="10" fillId="8" borderId="0" xfId="0" applyFont="1" applyFill="1" applyAlignment="1">
      <alignment horizontal="right" wrapText="1"/>
    </xf>
    <xf numFmtId="168" fontId="6" fillId="3" borderId="0" xfId="0" applyFont="1" applyFill="1" applyAlignment="1">
      <alignment horizontal="center"/>
    </xf>
    <xf numFmtId="168" fontId="6" fillId="4" borderId="0" xfId="0" applyFont="1" applyFill="1" applyAlignment="1">
      <alignment horizontal="right"/>
    </xf>
    <xf numFmtId="168" fontId="11" fillId="0" borderId="0" xfId="0" applyFont="1" applyAlignment="1">
      <alignment horizontal="right"/>
    </xf>
    <xf numFmtId="168" fontId="6" fillId="5" borderId="0" xfId="0" applyFont="1" applyFill="1" applyAlignment="1">
      <alignment horizontal="right"/>
    </xf>
    <xf numFmtId="168" fontId="2" fillId="0" borderId="0" xfId="0" applyFont="1" applyAlignment="1">
      <alignment horizontal="center"/>
    </xf>
    <xf numFmtId="3" fontId="2" fillId="0" borderId="0" xfId="0" applyNumberFormat="1" applyFont="1"/>
    <xf numFmtId="3" fontId="9" fillId="0" borderId="0" xfId="0" applyNumberFormat="1" applyFont="1"/>
    <xf numFmtId="4" fontId="9" fillId="0" borderId="0" xfId="0" applyNumberFormat="1" applyFont="1"/>
    <xf numFmtId="2" fontId="9" fillId="0" borderId="0" xfId="0" applyNumberFormat="1" applyFont="1" applyAlignment="1">
      <alignment horizontal="right"/>
    </xf>
    <xf numFmtId="168" fontId="12" fillId="0" borderId="0" xfId="0" applyFont="1" applyAlignment="1">
      <alignment horizontal="right"/>
    </xf>
    <xf numFmtId="168" fontId="9" fillId="6" borderId="0" xfId="0" applyFont="1" applyFill="1" applyAlignment="1">
      <alignment horizontal="center"/>
    </xf>
    <xf numFmtId="3" fontId="2" fillId="6" borderId="0" xfId="0" applyNumberFormat="1" applyFont="1" applyFill="1"/>
    <xf numFmtId="3" fontId="9" fillId="6" borderId="0" xfId="0" applyNumberFormat="1" applyFont="1" applyFill="1"/>
    <xf numFmtId="4" fontId="9" fillId="6" borderId="0" xfId="0" applyNumberFormat="1" applyFont="1" applyFill="1"/>
    <xf numFmtId="2" fontId="9" fillId="6" borderId="0" xfId="0" applyNumberFormat="1" applyFont="1" applyFill="1" applyAlignment="1">
      <alignment horizontal="right"/>
    </xf>
    <xf numFmtId="168" fontId="9" fillId="6" borderId="0" xfId="0" applyFont="1" applyFill="1" applyAlignment="1">
      <alignment horizontal="right"/>
    </xf>
    <xf numFmtId="3" fontId="6" fillId="7" borderId="0" xfId="0" applyNumberFormat="1" applyFont="1" applyFill="1"/>
    <xf numFmtId="168" fontId="9" fillId="6" borderId="0" xfId="0" applyFont="1" applyFill="1"/>
    <xf numFmtId="168" fontId="12" fillId="6" borderId="0" xfId="0" applyFont="1" applyFill="1" applyAlignment="1">
      <alignment horizontal="right"/>
    </xf>
    <xf numFmtId="168" fontId="2" fillId="6" borderId="0" xfId="0" applyFont="1" applyFill="1"/>
    <xf numFmtId="168" fontId="9" fillId="0" borderId="0" xfId="0" applyFont="1" applyAlignment="1">
      <alignment horizontal="right"/>
    </xf>
    <xf numFmtId="4" fontId="2" fillId="0" borderId="0" xfId="0" applyNumberFormat="1" applyFont="1"/>
    <xf numFmtId="2" fontId="2" fillId="0" borderId="0" xfId="0" applyNumberFormat="1" applyFont="1"/>
    <xf numFmtId="168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47"/>
  <sheetViews>
    <sheetView tabSelected="1" workbookViewId="0">
      <selection activeCell="K4" sqref="K4"/>
    </sheetView>
  </sheetViews>
  <sheetFormatPr baseColWidth="10" defaultColWidth="11.5" defaultRowHeight="12.75" customHeight="1"/>
  <cols>
    <col min="1" max="1" width="34.33203125" style="1" customWidth="1"/>
    <col min="2" max="2" width="11.5" style="2"/>
    <col min="5" max="5" width="11.5" style="2"/>
    <col min="11" max="11" width="11.5" style="3"/>
  </cols>
  <sheetData>
    <row r="1" spans="1:11" ht="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/>
      <c r="B2"/>
      <c r="E2"/>
      <c r="K2"/>
    </row>
    <row r="3" spans="1:11" ht="15">
      <c r="A3" s="16" t="s">
        <v>1</v>
      </c>
      <c r="B3" s="17" t="s">
        <v>2</v>
      </c>
      <c r="C3" s="18" t="s">
        <v>3</v>
      </c>
      <c r="D3" s="18" t="s">
        <v>4</v>
      </c>
      <c r="E3" s="17" t="s">
        <v>5</v>
      </c>
      <c r="F3" s="18" t="s">
        <v>3</v>
      </c>
      <c r="G3" s="18" t="s">
        <v>4</v>
      </c>
      <c r="H3" s="17" t="s">
        <v>6</v>
      </c>
      <c r="I3" s="18" t="s">
        <v>3</v>
      </c>
      <c r="J3" s="18" t="s">
        <v>4</v>
      </c>
      <c r="K3" s="19" t="s">
        <v>7</v>
      </c>
    </row>
    <row r="4" spans="1:11" ht="15">
      <c r="A4" s="20">
        <v>3</v>
      </c>
      <c r="B4" s="21">
        <v>114053</v>
      </c>
      <c r="C4" s="22">
        <f>SUM(B4-B7)</f>
        <v>4041</v>
      </c>
      <c r="D4" s="23">
        <f>SUM(B4-B7)/B7</f>
        <v>3.6732356470203252E-2</v>
      </c>
      <c r="E4" s="21">
        <v>136864</v>
      </c>
      <c r="F4" s="22">
        <f>SUM(E4-E7)</f>
        <v>4850</v>
      </c>
      <c r="G4" s="23">
        <f>SUM(E4-E7)/E7</f>
        <v>3.6738527731907222E-2</v>
      </c>
      <c r="H4" s="22">
        <v>159674</v>
      </c>
      <c r="I4" s="22">
        <f>SUM(H4-H7)</f>
        <v>5658</v>
      </c>
      <c r="J4" s="23">
        <f>SUM(H4-H7)/H7</f>
        <v>3.6736442966964468E-2</v>
      </c>
      <c r="K4" s="24">
        <f>SUM(H4-B4)/B4</f>
        <v>0.39999824642929166</v>
      </c>
    </row>
    <row r="5" spans="1:11" ht="15">
      <c r="A5" s="25" t="s">
        <v>8</v>
      </c>
      <c r="B5" s="21"/>
      <c r="C5" s="22"/>
      <c r="D5" s="23"/>
      <c r="E5" s="21"/>
      <c r="F5" s="22"/>
      <c r="G5" s="23"/>
      <c r="H5" s="22"/>
      <c r="I5" s="22"/>
      <c r="J5" s="23"/>
      <c r="K5" s="24"/>
    </row>
    <row r="6" spans="1:11" ht="15">
      <c r="A6" s="26"/>
      <c r="B6" s="27"/>
      <c r="C6" s="28"/>
      <c r="D6" s="29"/>
      <c r="E6" s="27"/>
      <c r="F6" s="28"/>
      <c r="G6" s="29"/>
      <c r="H6" s="28"/>
      <c r="I6" s="28"/>
      <c r="J6" s="29"/>
      <c r="K6" s="30"/>
    </row>
    <row r="7" spans="1:11" ht="15">
      <c r="A7" s="20">
        <v>4</v>
      </c>
      <c r="B7" s="21">
        <v>110012</v>
      </c>
      <c r="C7" s="22">
        <f>SUM(B7-B11)</f>
        <v>4845</v>
      </c>
      <c r="D7" s="23">
        <f>SUM(B7-B11)/B11</f>
        <v>4.6069584565500588E-2</v>
      </c>
      <c r="E7" s="21">
        <v>132014</v>
      </c>
      <c r="F7" s="22">
        <f>SUM(E7-E11)</f>
        <v>5814</v>
      </c>
      <c r="G7" s="23">
        <f>SUM(E7-E11)/E11</f>
        <v>4.6069730586370837E-2</v>
      </c>
      <c r="H7" s="22">
        <v>154016</v>
      </c>
      <c r="I7" s="22">
        <f>SUM(H7-H11)</f>
        <v>6782</v>
      </c>
      <c r="J7" s="23">
        <f>SUM(H7-H11)/H11</f>
        <v>4.6062730075933547E-2</v>
      </c>
      <c r="K7" s="24">
        <f>SUM(H7-B7)/B7</f>
        <v>0.39999272806602915</v>
      </c>
    </row>
    <row r="8" spans="1:11" ht="15">
      <c r="A8" s="25" t="s">
        <v>9</v>
      </c>
      <c r="B8" s="21"/>
      <c r="C8" s="22"/>
      <c r="D8" s="23"/>
      <c r="E8" s="21"/>
      <c r="F8" s="22"/>
      <c r="G8" s="23"/>
      <c r="H8" s="22"/>
      <c r="I8" s="22"/>
      <c r="J8" s="23"/>
      <c r="K8" s="24"/>
    </row>
    <row r="9" spans="1:11" ht="15">
      <c r="A9" s="25" t="s">
        <v>10</v>
      </c>
      <c r="B9" s="21"/>
      <c r="C9" s="22"/>
      <c r="D9" s="23"/>
      <c r="E9" s="21"/>
      <c r="F9" s="22"/>
      <c r="G9" s="23"/>
      <c r="H9" s="22"/>
      <c r="I9" s="22"/>
      <c r="J9" s="23"/>
      <c r="K9" s="24"/>
    </row>
    <row r="10" spans="1:11" ht="15">
      <c r="A10" s="31"/>
      <c r="B10" s="27"/>
      <c r="C10" s="28"/>
      <c r="D10" s="29"/>
      <c r="E10" s="27"/>
      <c r="F10" s="28"/>
      <c r="G10" s="29"/>
      <c r="H10" s="28"/>
      <c r="I10" s="28"/>
      <c r="J10" s="29"/>
      <c r="K10" s="30"/>
    </row>
    <row r="11" spans="1:11" ht="15">
      <c r="A11" s="20">
        <v>5</v>
      </c>
      <c r="B11" s="21">
        <v>105167</v>
      </c>
      <c r="C11" s="22">
        <f>SUM(B11-B14)</f>
        <v>4845</v>
      </c>
      <c r="D11" s="23">
        <f>SUM(B11-B14)/B14</f>
        <v>4.8294491736608124E-2</v>
      </c>
      <c r="E11" s="21">
        <v>126200</v>
      </c>
      <c r="F11" s="22">
        <f>SUM(E11-E14)</f>
        <v>5814</v>
      </c>
      <c r="G11" s="23">
        <f>SUM(E11-E14)/E14</f>
        <v>4.8294652202083302E-2</v>
      </c>
      <c r="H11" s="22">
        <v>147234</v>
      </c>
      <c r="I11" s="22">
        <f>SUM(H11-H14)</f>
        <v>6783</v>
      </c>
      <c r="J11" s="23">
        <f>SUM(H11-H14)/H14</f>
        <v>4.8294422966016617E-2</v>
      </c>
      <c r="K11" s="24">
        <f>SUM(H11-B11)/B11</f>
        <v>0.40000190173723699</v>
      </c>
    </row>
    <row r="12" spans="1:11" ht="15">
      <c r="A12" s="25" t="s">
        <v>11</v>
      </c>
      <c r="B12" s="21"/>
      <c r="C12" s="22"/>
      <c r="D12" s="23"/>
      <c r="E12" s="21"/>
      <c r="F12" s="22"/>
      <c r="G12" s="23"/>
      <c r="H12" s="22"/>
      <c r="I12" s="22"/>
      <c r="J12" s="23"/>
      <c r="K12" s="24"/>
    </row>
    <row r="13" spans="1:11" ht="15">
      <c r="A13" s="26"/>
      <c r="B13" s="27"/>
      <c r="C13" s="28"/>
      <c r="D13" s="29"/>
      <c r="E13" s="27"/>
      <c r="F13" s="28"/>
      <c r="G13" s="29"/>
      <c r="H13" s="28"/>
      <c r="I13" s="28"/>
      <c r="J13" s="29"/>
      <c r="K13" s="30"/>
    </row>
    <row r="14" spans="1:11" ht="15">
      <c r="A14" s="20">
        <v>6</v>
      </c>
      <c r="B14" s="21">
        <v>100322</v>
      </c>
      <c r="C14" s="22">
        <f>SUM(B14-B18)</f>
        <v>2703</v>
      </c>
      <c r="D14" s="23">
        <f>SUM(B14-B18)/B18</f>
        <v>2.7689281799649659E-2</v>
      </c>
      <c r="E14" s="21">
        <v>120386</v>
      </c>
      <c r="F14" s="22">
        <f>SUM(E14-E18)</f>
        <v>3244</v>
      </c>
      <c r="G14" s="23">
        <f>SUM(E14-E18)/E18</f>
        <v>2.7692885557699203E-2</v>
      </c>
      <c r="H14" s="22">
        <v>140451</v>
      </c>
      <c r="I14" s="22">
        <f>SUM(H14-H18)</f>
        <v>3785</v>
      </c>
      <c r="J14" s="23">
        <f>SUM(H14-H18)/H18</f>
        <v>2.7695257050034391E-2</v>
      </c>
      <c r="K14" s="24">
        <f>SUM(H14-B14)/B14</f>
        <v>0.40000199358067023</v>
      </c>
    </row>
    <row r="15" spans="1:11" s="2" customFormat="1" ht="15">
      <c r="A15" s="25" t="s">
        <v>12</v>
      </c>
      <c r="B15" s="21"/>
      <c r="C15" s="22"/>
      <c r="D15" s="23"/>
      <c r="E15" s="21"/>
      <c r="F15" s="22"/>
      <c r="G15" s="23"/>
      <c r="H15" s="22"/>
      <c r="I15" s="22"/>
      <c r="J15" s="23"/>
      <c r="K15" s="24"/>
    </row>
    <row r="16" spans="1:11" s="2" customFormat="1" ht="15">
      <c r="A16" s="25" t="s">
        <v>13</v>
      </c>
      <c r="B16" s="21"/>
      <c r="C16" s="22"/>
      <c r="D16" s="23"/>
      <c r="E16" s="21"/>
      <c r="F16" s="22"/>
      <c r="G16" s="23"/>
      <c r="H16" s="22"/>
      <c r="I16" s="22"/>
      <c r="J16" s="23"/>
      <c r="K16" s="24"/>
    </row>
    <row r="17" spans="1:11" ht="15">
      <c r="A17" s="26"/>
      <c r="B17" s="27"/>
      <c r="C17" s="28"/>
      <c r="D17" s="29"/>
      <c r="E17" s="27"/>
      <c r="F17" s="28"/>
      <c r="G17" s="29"/>
      <c r="H17" s="28"/>
      <c r="I17" s="28"/>
      <c r="J17" s="29"/>
      <c r="K17" s="30"/>
    </row>
    <row r="18" spans="1:11" ht="15">
      <c r="A18" s="20">
        <v>7</v>
      </c>
      <c r="B18" s="21">
        <v>97619</v>
      </c>
      <c r="C18" s="32">
        <f>SUM(B18-B23)</f>
        <v>9855</v>
      </c>
      <c r="D18" s="23">
        <f>SUM(B18-B23)/B23</f>
        <v>0.11228977712957477</v>
      </c>
      <c r="E18" s="21">
        <v>117142</v>
      </c>
      <c r="F18" s="32">
        <f>SUM(E18-E23)</f>
        <v>11826</v>
      </c>
      <c r="G18" s="23">
        <f>SUM(E18-E23)/E23</f>
        <v>0.11229063010368795</v>
      </c>
      <c r="H18" s="22">
        <v>136666</v>
      </c>
      <c r="I18" s="32">
        <f>SUM(H18-H23)</f>
        <v>13797</v>
      </c>
      <c r="J18" s="23">
        <f>SUM(H18-H23)/H23</f>
        <v>0.1122903254685885</v>
      </c>
      <c r="K18" s="24">
        <f>SUM(H18-B18)/B18</f>
        <v>0.39999385365553836</v>
      </c>
    </row>
    <row r="19" spans="1:11" ht="15">
      <c r="A19" s="25" t="s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5">
      <c r="A20" s="25" t="s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5">
      <c r="A21" s="25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15">
      <c r="A23" s="20">
        <v>8</v>
      </c>
      <c r="B23" s="21">
        <v>87764</v>
      </c>
      <c r="C23" s="22">
        <f>SUM(B23-B27)</f>
        <v>5495</v>
      </c>
      <c r="D23" s="23">
        <f>SUM(B23-B27)/B27</f>
        <v>6.6793081233514448E-2</v>
      </c>
      <c r="E23" s="21">
        <v>105316</v>
      </c>
      <c r="F23" s="22">
        <f>SUM(E23-E27)</f>
        <v>6594</v>
      </c>
      <c r="G23" s="23">
        <f>SUM(E23-E27)/E27</f>
        <v>6.6793622495492394E-2</v>
      </c>
      <c r="H23" s="22">
        <v>122869</v>
      </c>
      <c r="I23" s="22">
        <f>SUM(H23-H27)</f>
        <v>7693</v>
      </c>
      <c r="J23" s="23">
        <f>SUM(H23-H27)/H27</f>
        <v>6.6793429186636111E-2</v>
      </c>
      <c r="K23" s="24">
        <f>SUM(H23-B23)/B23</f>
        <v>0.39999316348388864</v>
      </c>
    </row>
    <row r="24" spans="1:11" ht="15">
      <c r="A24" s="25" t="s">
        <v>17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5">
      <c r="A25" s="25" t="s">
        <v>18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5">
      <c r="A26" s="34"/>
      <c r="B26" s="35"/>
      <c r="C26" s="33"/>
      <c r="D26" s="33"/>
      <c r="E26" s="35"/>
      <c r="F26" s="33"/>
      <c r="G26" s="33"/>
      <c r="H26" s="33"/>
      <c r="I26" s="33"/>
      <c r="J26" s="33"/>
      <c r="K26" s="31"/>
    </row>
    <row r="27" spans="1:11" ht="15">
      <c r="A27" s="20">
        <v>9</v>
      </c>
      <c r="B27" s="21">
        <v>82269</v>
      </c>
      <c r="C27" s="22">
        <f>SUM(B27-B31)</f>
        <v>3699</v>
      </c>
      <c r="D27" s="23">
        <f>SUM(B27-B31)/B31</f>
        <v>4.7079037800687284E-2</v>
      </c>
      <c r="E27" s="21">
        <v>98722</v>
      </c>
      <c r="F27" s="22">
        <f>SUM(E27-E31)</f>
        <v>4438</v>
      </c>
      <c r="G27" s="23">
        <f>SUM(E27-E31)/E31</f>
        <v>4.7070552797929661E-2</v>
      </c>
      <c r="H27" s="22">
        <v>115176</v>
      </c>
      <c r="I27" s="22">
        <f>SUM(H27-H31)</f>
        <v>5179</v>
      </c>
      <c r="J27" s="23">
        <f>SUM(H27-H31)/H31</f>
        <v>4.7083102266425446E-2</v>
      </c>
      <c r="K27" s="24">
        <f>SUM(H27-B27)/B27</f>
        <v>0.39999270685191263</v>
      </c>
    </row>
    <row r="28" spans="1:11" ht="15">
      <c r="A28" s="25" t="s">
        <v>19</v>
      </c>
      <c r="B28" s="12"/>
      <c r="C28" s="11"/>
      <c r="D28" s="11"/>
      <c r="E28" s="12"/>
      <c r="F28" s="11"/>
      <c r="G28" s="11"/>
      <c r="H28" s="11"/>
      <c r="I28" s="11"/>
      <c r="J28" s="11"/>
      <c r="K28" s="36"/>
    </row>
    <row r="29" spans="1:11" ht="15">
      <c r="A29" s="25" t="s">
        <v>20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ht="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15">
      <c r="A31" s="20">
        <v>10</v>
      </c>
      <c r="B31" s="21">
        <v>78570</v>
      </c>
      <c r="C31" s="22"/>
      <c r="D31" s="22"/>
      <c r="E31" s="21">
        <v>94284</v>
      </c>
      <c r="F31" s="22"/>
      <c r="G31" s="22"/>
      <c r="H31" s="22">
        <v>109997</v>
      </c>
      <c r="I31" s="22"/>
      <c r="J31" s="22"/>
      <c r="K31" s="24">
        <f>SUM(H31-B31)/B31</f>
        <v>0.39998727249586358</v>
      </c>
    </row>
    <row r="32" spans="1:11" ht="15">
      <c r="A32" s="25" t="s">
        <v>21</v>
      </c>
      <c r="B32" s="12"/>
      <c r="C32" s="11"/>
      <c r="D32" s="11"/>
      <c r="E32" s="12"/>
      <c r="F32" s="11"/>
      <c r="G32" s="11"/>
      <c r="H32" s="11"/>
      <c r="I32" s="11"/>
      <c r="J32" s="11"/>
      <c r="K32" s="36"/>
    </row>
    <row r="33" spans="1:11" ht="1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ht="15">
      <c r="A35" s="20"/>
      <c r="B35" s="12"/>
      <c r="C35" s="37">
        <f>AVERAGE(C4:C20)</f>
        <v>5257.8</v>
      </c>
      <c r="D35" s="38">
        <f>AVERAGE(D4:D20)</f>
        <v>5.4215098340307286E-2</v>
      </c>
      <c r="E35" s="12"/>
      <c r="F35" s="37">
        <f>AVERAGE(F4:F20)</f>
        <v>6309.6</v>
      </c>
      <c r="G35" s="38">
        <f>AVERAGE(G4:G20)</f>
        <v>5.4217285236349701E-2</v>
      </c>
      <c r="H35" s="12"/>
      <c r="I35" s="37">
        <f>AVERAGE(I4:I20)</f>
        <v>7361</v>
      </c>
      <c r="J35" s="38">
        <f>AVERAGE(J4:J20)</f>
        <v>5.4215835705507497E-2</v>
      </c>
      <c r="K35" s="38">
        <f>AVERAGE(K4:K20)</f>
        <v>0.39999774469375327</v>
      </c>
    </row>
    <row r="36" spans="1:11" ht="15">
      <c r="A36" s="20"/>
      <c r="B36" s="12"/>
      <c r="C36" s="39" t="s">
        <v>22</v>
      </c>
      <c r="D36" s="39" t="s">
        <v>22</v>
      </c>
      <c r="E36" s="12"/>
      <c r="F36" s="39" t="s">
        <v>22</v>
      </c>
      <c r="G36" s="39" t="s">
        <v>22</v>
      </c>
      <c r="H36" s="12"/>
      <c r="I36" s="39" t="s">
        <v>22</v>
      </c>
      <c r="J36" s="39" t="s">
        <v>22</v>
      </c>
      <c r="K36" s="39" t="s">
        <v>22</v>
      </c>
    </row>
    <row r="39" spans="1:11" ht="15">
      <c r="A39" s="7" t="s">
        <v>23</v>
      </c>
      <c r="B39" s="8"/>
      <c r="C39" s="9"/>
      <c r="D39" s="9"/>
      <c r="E39" s="10">
        <v>96410</v>
      </c>
      <c r="F39" s="11"/>
      <c r="G39" s="12" t="s">
        <v>24</v>
      </c>
      <c r="H39" s="11"/>
      <c r="I39" s="11"/>
    </row>
    <row r="40" spans="1:11" ht="15">
      <c r="A40" s="7" t="s">
        <v>25</v>
      </c>
      <c r="B40" s="8"/>
      <c r="C40" s="9"/>
      <c r="D40" s="9"/>
      <c r="E40" s="13" t="s">
        <v>26</v>
      </c>
      <c r="F40" s="11"/>
      <c r="G40" s="12" t="s">
        <v>27</v>
      </c>
      <c r="H40" s="11"/>
      <c r="I40" s="11"/>
    </row>
    <row r="41" spans="1:11" ht="15">
      <c r="A41" s="7" t="s">
        <v>28</v>
      </c>
      <c r="B41" s="8"/>
      <c r="C41" s="9"/>
      <c r="D41" s="9"/>
      <c r="E41" s="13" t="s">
        <v>29</v>
      </c>
      <c r="F41" s="11"/>
      <c r="G41" s="12" t="s">
        <v>30</v>
      </c>
      <c r="H41" s="11"/>
      <c r="I41" s="11"/>
    </row>
    <row r="42" spans="1:11" ht="15">
      <c r="A42" s="7" t="s">
        <v>31</v>
      </c>
      <c r="B42" s="8"/>
      <c r="C42" s="9"/>
      <c r="D42" s="9"/>
      <c r="E42" s="8"/>
      <c r="F42" s="11"/>
      <c r="G42" s="12" t="s">
        <v>32</v>
      </c>
      <c r="H42" s="11"/>
      <c r="I42" s="11"/>
    </row>
    <row r="43" spans="1:11" ht="15">
      <c r="A43" s="14"/>
      <c r="B43" s="8"/>
      <c r="C43" s="9"/>
      <c r="D43" s="9"/>
      <c r="E43" s="10">
        <v>98190</v>
      </c>
      <c r="F43" s="11"/>
      <c r="G43" s="11"/>
      <c r="H43" s="11"/>
      <c r="I43" s="11"/>
    </row>
    <row r="44" spans="1:11" ht="15">
      <c r="A44" s="14"/>
      <c r="B44" s="8"/>
      <c r="C44" s="9"/>
      <c r="D44" s="9"/>
      <c r="E44" s="13" t="s">
        <v>33</v>
      </c>
      <c r="F44" s="11"/>
      <c r="G44" s="11"/>
      <c r="H44" s="11"/>
      <c r="I44" s="11"/>
    </row>
    <row r="45" spans="1:11" ht="15">
      <c r="A45" s="15" t="s">
        <v>34</v>
      </c>
      <c r="B45" s="8"/>
      <c r="C45" s="9"/>
      <c r="D45" s="9"/>
      <c r="E45" s="13" t="s">
        <v>35</v>
      </c>
      <c r="F45" s="11"/>
      <c r="G45" s="11"/>
      <c r="H45" s="11"/>
      <c r="I45" s="11"/>
    </row>
    <row r="46" spans="1:11">
      <c r="A46" s="4" t="s">
        <v>34</v>
      </c>
    </row>
    <row r="47" spans="1:11">
      <c r="A47" s="1" t="s">
        <v>34</v>
      </c>
    </row>
  </sheetData>
  <sheetCalcPr fullCalcOnLoad="1"/>
  <phoneticPr fontId="4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TRIP REYNOLDS</cp:lastModifiedBy>
  <cp:revision>6</cp:revision>
  <dcterms:created xsi:type="dcterms:W3CDTF">2026-07-28T10:32:58Z</dcterms:created>
  <dcterms:modified xsi:type="dcterms:W3CDTF">2026-08-11T20:23:20Z</dcterms:modified>
  <dc:language>en-US</dc:language>
</cp:coreProperties>
</file>